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\\192.168.1.57\GoltechPiotr\Strona goltech.pl\Teksty na strone\Okna\"/>
    </mc:Choice>
  </mc:AlternateContent>
  <bookViews>
    <workbookView xWindow="0" yWindow="0" windowWidth="28800" windowHeight="11610"/>
  </bookViews>
  <sheets>
    <sheet name="Wsp U dla Okna" sheetId="1" r:id="rId1"/>
  </sheets>
  <definedNames>
    <definedName name="_xlnm.Print_Area" localSheetId="0">'Wsp U dla Okna'!$A$1:$F$13</definedName>
  </definedNames>
  <calcPr calcId="171027"/>
</workbook>
</file>

<file path=xl/calcChain.xml><?xml version="1.0" encoding="utf-8"?>
<calcChain xmlns="http://schemas.openxmlformats.org/spreadsheetml/2006/main">
  <c r="B9" i="1" l="1"/>
  <c r="D8" i="1"/>
  <c r="C6" i="1"/>
  <c r="B6" i="1"/>
  <c r="D5" i="1"/>
  <c r="D6" i="1" l="1"/>
  <c r="D7" i="1" s="1"/>
  <c r="C11" i="1" s="1"/>
  <c r="D9" i="1"/>
  <c r="E5" i="1" l="1"/>
  <c r="E3" i="1"/>
  <c r="D12" i="1"/>
  <c r="D11" i="1" s="1"/>
</calcChain>
</file>

<file path=xl/sharedStrings.xml><?xml version="1.0" encoding="utf-8"?>
<sst xmlns="http://schemas.openxmlformats.org/spreadsheetml/2006/main" count="25" uniqueCount="24">
  <si>
    <t>U szyby</t>
  </si>
  <si>
    <t>Grubość ramy [m]</t>
  </si>
  <si>
    <t>Mostek szyba-rama (ψ)</t>
  </si>
  <si>
    <t>U ramy</t>
  </si>
  <si>
    <t>U pow. nieprzeźroczystej</t>
  </si>
  <si>
    <t>Mostek nprzeź</t>
  </si>
  <si>
    <t>pow ramy</t>
  </si>
  <si>
    <t>Pionowe</t>
  </si>
  <si>
    <t>Szerokość</t>
  </si>
  <si>
    <t>Wysokość</t>
  </si>
  <si>
    <t>Pow, Dł, % pow.</t>
  </si>
  <si>
    <t>U okna</t>
  </si>
  <si>
    <t>Ilość sekcji (1,2,3,4,6)</t>
  </si>
  <si>
    <t>Wymiar okna</t>
  </si>
  <si>
    <t>Wymiar szyby (sekcja)</t>
  </si>
  <si>
    <t>Powierzchnia oszklenia</t>
  </si>
  <si>
    <t>Powierzchnia nieprzeźroczysta</t>
  </si>
  <si>
    <t>Liczba sekcji nieprzeźroczystych w fasadzie</t>
  </si>
  <si>
    <t>Długość mostka pow. nieprzeź.</t>
  </si>
  <si>
    <t>Długość mostka</t>
  </si>
  <si>
    <t>Dodatkowy opór cieplny warstwy powietrza między żaluzją a oknem i samą żaluzją zamkniętą</t>
  </si>
  <si>
    <t>%ramy i pow. nieprzeźroczystej</t>
  </si>
  <si>
    <t>% szyby</t>
  </si>
  <si>
    <t>Białe komórki do wypełnienia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</si>
</sst>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Czcionka tekstu podstawowego"/>
      <family val="2"/>
      <charset val="238"/>
    </font>
    <font>
      <sz val="12"/>
      <name val="Times New Roman"/>
      <charset val="134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9">
    <xf numFmtId="0" fontId="0" fillId="0" borderId="0" xfId="0" applyAlignment="1"/>
    <xf numFmtId="2" fontId="6" fillId="0" borderId="1" xfId="1" applyNumberFormat="1" applyFill="1" applyBorder="1" applyAlignment="1">
      <alignment horizontal="center" vertical="center"/>
    </xf>
    <xf numFmtId="2" fontId="6" fillId="0" borderId="1" xfId="1" applyNumberFormat="1" applyFill="1" applyBorder="1" applyAlignment="1">
      <alignment vertical="center"/>
    </xf>
    <xf numFmtId="164" fontId="6" fillId="0" borderId="1" xfId="1" applyNumberFormat="1" applyFill="1" applyBorder="1" applyAlignment="1">
      <alignment vertical="center"/>
    </xf>
    <xf numFmtId="0" fontId="6" fillId="2" borderId="1" xfId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1" xfId="1" applyFill="1" applyBorder="1" applyAlignment="1">
      <alignment horizontal="center" vertical="center" wrapText="1"/>
    </xf>
    <xf numFmtId="2" fontId="6" fillId="0" borderId="1" xfId="1" applyNumberFormat="1" applyFill="1" applyBorder="1" applyAlignment="1">
      <alignment horizontal="center" vertical="center" wrapText="1"/>
    </xf>
    <xf numFmtId="2" fontId="6" fillId="2" borderId="1" xfId="1" applyNumberFormat="1" applyFill="1" applyBorder="1" applyAlignment="1">
      <alignment horizontal="center" vertical="center"/>
    </xf>
    <xf numFmtId="0" fontId="6" fillId="0" borderId="1" xfId="1" applyFill="1" applyBorder="1" applyAlignment="1">
      <alignment vertical="center"/>
    </xf>
    <xf numFmtId="2" fontId="6" fillId="2" borderId="1" xfId="1" applyNumberForma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vertical="center"/>
    </xf>
    <xf numFmtId="164" fontId="6" fillId="0" borderId="4" xfId="1" applyNumberFormat="1" applyBorder="1" applyAlignment="1">
      <alignment horizontal="center" vertical="center"/>
    </xf>
    <xf numFmtId="1" fontId="6" fillId="0" borderId="1" xfId="1" applyNumberFormat="1" applyFill="1" applyBorder="1" applyAlignment="1">
      <alignment horizontal="center" vertical="center"/>
    </xf>
    <xf numFmtId="1" fontId="6" fillId="0" borderId="5" xfId="1" applyNumberFormat="1" applyFill="1" applyBorder="1" applyAlignment="1">
      <alignment horizontal="center" vertical="center"/>
    </xf>
    <xf numFmtId="1" fontId="6" fillId="0" borderId="6" xfId="1" applyNumberFormat="1" applyFill="1" applyBorder="1" applyAlignment="1">
      <alignment horizontal="center" vertical="center"/>
    </xf>
    <xf numFmtId="1" fontId="6" fillId="0" borderId="2" xfId="1" applyNumberForma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vertical="center"/>
    </xf>
    <xf numFmtId="9" fontId="0" fillId="3" borderId="1" xfId="2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2" fontId="0" fillId="3" borderId="1" xfId="1" applyNumberFormat="1" applyFont="1" applyFill="1" applyBorder="1" applyAlignment="1">
      <alignment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="120" zoomScaleNormal="100" zoomScaleSheetLayoutView="120" workbookViewId="0">
      <selection activeCell="F27" sqref="F27"/>
    </sheetView>
  </sheetViews>
  <sheetFormatPr defaultColWidth="9" defaultRowHeight="14.25"/>
  <cols>
    <col min="1" max="1" width="24.625" customWidth="1"/>
    <col min="2" max="2" width="9.625" customWidth="1"/>
    <col min="3" max="3" width="12.625" customWidth="1"/>
    <col min="4" max="4" width="14.5" customWidth="1"/>
    <col min="5" max="5" width="12.125" customWidth="1"/>
    <col min="6" max="6" width="14.875" customWidth="1"/>
  </cols>
  <sheetData>
    <row r="1" spans="1:6" ht="28.5">
      <c r="A1" s="6" t="s">
        <v>0</v>
      </c>
      <c r="B1" s="7">
        <v>0.7</v>
      </c>
      <c r="C1" s="6" t="s">
        <v>1</v>
      </c>
      <c r="D1" s="6" t="s">
        <v>2</v>
      </c>
      <c r="E1" s="5"/>
      <c r="F1" s="5"/>
    </row>
    <row r="2" spans="1:6">
      <c r="A2" s="8" t="s">
        <v>3</v>
      </c>
      <c r="B2" s="1">
        <v>1</v>
      </c>
      <c r="C2" s="3">
        <v>9.7000000000000003E-2</v>
      </c>
      <c r="D2" s="9">
        <v>3.3000000000000002E-2</v>
      </c>
      <c r="E2" s="5"/>
      <c r="F2" s="5"/>
    </row>
    <row r="3" spans="1:6">
      <c r="A3" s="8" t="s">
        <v>4</v>
      </c>
      <c r="B3" s="1">
        <v>0</v>
      </c>
      <c r="C3" s="10" t="s">
        <v>5</v>
      </c>
      <c r="D3" s="9">
        <v>0</v>
      </c>
      <c r="E3" s="15">
        <f>D5-D7</f>
        <v>0.12920399999999999</v>
      </c>
      <c r="F3" s="4" t="s">
        <v>6</v>
      </c>
    </row>
    <row r="4" spans="1:6" ht="49.5" customHeight="1">
      <c r="A4" s="11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spans="1:6">
      <c r="A5" s="12" t="s">
        <v>13</v>
      </c>
      <c r="B5" s="9">
        <v>0.36</v>
      </c>
      <c r="C5" s="2">
        <v>0.5</v>
      </c>
      <c r="D5" s="21">
        <f>B5*C5</f>
        <v>0.18</v>
      </c>
      <c r="E5" s="20">
        <f>1/((1/(((D7*$B$1)+(D8*$B$3)+((D5-D7-D8)*$B$2)+(D9*$D$2)+(B9*$D$3))/(D5)))+D10)</f>
        <v>1.0884066666666665</v>
      </c>
      <c r="F5" s="17">
        <v>1</v>
      </c>
    </row>
    <row r="6" spans="1:6" ht="14.25" customHeight="1">
      <c r="A6" s="12" t="s">
        <v>14</v>
      </c>
      <c r="B6" s="21">
        <f>IF(F5=1,B5-($C$2*2),IF(F5=2,(B5-($C$2*3))/2,IF(F5="2a",((B5)-($C$2*2)),IF(F5=3,(B5-($C$2*4))/3,IF(F5=4,(B5-($C$2*3))/2,IF(F5=6,(B5-($C$2*4))/3))))))</f>
        <v>0.16599999999999998</v>
      </c>
      <c r="C6" s="21">
        <f>IF(F5=1,C5-($C$2*2),IF(F5=2,C5-($C$2*2),IF(F5="2a",(C5-($C$2*3))/2,IF(F5=3,C5-($C$2*2),IF(F5=4,(C5-($C$2*3))/2,IF(F5=6,(C5-($C$2*3))/2))))))</f>
        <v>0.30599999999999999</v>
      </c>
      <c r="D6" s="21">
        <f>B6*C6</f>
        <v>5.0795999999999994E-2</v>
      </c>
      <c r="E6" s="20"/>
      <c r="F6" s="18"/>
    </row>
    <row r="7" spans="1:6" ht="14.25" customHeight="1">
      <c r="A7" s="12" t="s">
        <v>15</v>
      </c>
      <c r="B7" s="27"/>
      <c r="C7" s="27"/>
      <c r="D7" s="22">
        <f>IF(F5="2a",D6*2-D8,(D6*F5)-D8)</f>
        <v>5.0795999999999994E-2</v>
      </c>
      <c r="E7" s="20"/>
      <c r="F7" s="19"/>
    </row>
    <row r="8" spans="1:6">
      <c r="A8" s="12" t="s">
        <v>16</v>
      </c>
      <c r="B8" s="2">
        <v>0</v>
      </c>
      <c r="C8" s="2">
        <v>0</v>
      </c>
      <c r="D8" s="21">
        <f>B8*C8*F12</f>
        <v>0</v>
      </c>
      <c r="E8" s="20"/>
      <c r="F8" s="13" t="s">
        <v>17</v>
      </c>
    </row>
    <row r="9" spans="1:6" ht="14.25" customHeight="1">
      <c r="A9" s="12" t="s">
        <v>18</v>
      </c>
      <c r="B9" s="28">
        <f>(2*B8+2*C8)*F12</f>
        <v>0</v>
      </c>
      <c r="C9" s="12" t="s">
        <v>19</v>
      </c>
      <c r="D9" s="22">
        <f>IF(F5="2a",2*((2*B6)+(2*C6)),((2*B6)+(2*C6))*F5)</f>
        <v>0.94399999999999995</v>
      </c>
      <c r="E9" s="20"/>
      <c r="F9" s="13"/>
    </row>
    <row r="10" spans="1:6" ht="24" customHeight="1">
      <c r="A10" s="13" t="s">
        <v>20</v>
      </c>
      <c r="B10" s="13"/>
      <c r="C10" s="13"/>
      <c r="D10" s="14">
        <v>0</v>
      </c>
      <c r="E10" s="20"/>
      <c r="F10" s="13"/>
    </row>
    <row r="11" spans="1:6">
      <c r="A11" s="12" t="s">
        <v>21</v>
      </c>
      <c r="B11" s="12" t="s">
        <v>6</v>
      </c>
      <c r="C11" s="25">
        <f>D5-D7-D8</f>
        <v>0.12920399999999999</v>
      </c>
      <c r="D11" s="26">
        <f>1-D12</f>
        <v>0.71779999999999999</v>
      </c>
      <c r="E11" s="20"/>
      <c r="F11" s="13"/>
    </row>
    <row r="12" spans="1:6">
      <c r="A12" s="23" t="s">
        <v>22</v>
      </c>
      <c r="B12" s="24"/>
      <c r="C12" s="27"/>
      <c r="D12" s="26">
        <f>D7/D5</f>
        <v>0.28219999999999995</v>
      </c>
      <c r="E12" s="20"/>
      <c r="F12" s="16">
        <v>0</v>
      </c>
    </row>
    <row r="13" spans="1:6">
      <c r="B13" t="s">
        <v>23</v>
      </c>
    </row>
  </sheetData>
  <mergeCells count="5">
    <mergeCell ref="E5:E12"/>
    <mergeCell ref="F8:F11"/>
    <mergeCell ref="F5:F7"/>
    <mergeCell ref="A10:C10"/>
    <mergeCell ref="A12:B12"/>
  </mergeCells>
  <pageMargins left="0.69930555555555596" right="0.69930555555555596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Wsp U dla Okna</vt:lpstr>
      <vt:lpstr>'Wsp U dla Okna'!Obszar_wydruku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Piotr Gola</cp:lastModifiedBy>
  <cp:lastPrinted>2015-09-23T10:07:23Z</cp:lastPrinted>
  <dcterms:created xsi:type="dcterms:W3CDTF">2014-07-25T11:37:00Z</dcterms:created>
  <dcterms:modified xsi:type="dcterms:W3CDTF">2016-06-22T12:26:15Z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